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<sst xmlns="http://schemas.openxmlformats.org/spreadsheetml/2006/main" count="762" uniqueCount="723">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</sst>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5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418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7" t="s">
        <v>419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ht="15" customHeight="1" thickBot="1"/>
    <row r="17" spans="8:80" ht="15" customHeight="1" thickBot="1">
      <c r="H17" s="118" t="s">
        <v>514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30" t="s">
        <v>431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</row>
    <row r="20" spans="11:77" ht="15" customHeight="1" thickBot="1">
      <c r="K20" s="133" t="s">
        <v>420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43">
        <v>2014</v>
      </c>
      <c r="AR20" s="143"/>
      <c r="AS20" s="143"/>
      <c r="AT20" s="135" t="s">
        <v>421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</row>
    <row r="21" ht="19.5" customHeight="1" thickBot="1"/>
    <row r="22" spans="1:84" ht="15.75" customHeight="1" thickBot="1">
      <c r="A22" s="147" t="s">
        <v>422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423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24" t="s">
        <v>430</v>
      </c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</row>
    <row r="23" spans="1:87" ht="15" customHeight="1">
      <c r="A23" s="121" t="s">
        <v>486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00" t="s">
        <v>485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513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487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424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425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426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427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428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429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32">
      <selection activeCell="Q29" sqref="Q29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503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401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287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252</v>
      </c>
      <c r="P19" s="1" t="s">
        <v>402</v>
      </c>
      <c r="Q19" s="1" t="s">
        <v>403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504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7568</v>
      </c>
      <c r="Q21" s="66">
        <v>0</v>
      </c>
    </row>
    <row r="22" spans="1:17" ht="25.5">
      <c r="A22" s="3" t="s">
        <v>404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5911</v>
      </c>
      <c r="Q22" s="66">
        <v>0</v>
      </c>
    </row>
    <row r="23" spans="1:17" ht="15.75">
      <c r="A23" s="3" t="s">
        <v>432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4416</v>
      </c>
      <c r="Q23" s="66">
        <v>0</v>
      </c>
    </row>
    <row r="24" spans="1:17" ht="25.5">
      <c r="A24" s="7" t="s">
        <v>433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1578</v>
      </c>
      <c r="Q24" s="66">
        <v>0</v>
      </c>
    </row>
    <row r="25" spans="1:17" ht="15.75">
      <c r="A25" s="7" t="s">
        <v>434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1798</v>
      </c>
      <c r="Q25" s="66">
        <v>0</v>
      </c>
    </row>
    <row r="26" spans="1:17" ht="15.7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436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437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1040</v>
      </c>
      <c r="Q28" s="66">
        <v>0</v>
      </c>
    </row>
    <row r="29" spans="1:17" ht="15.75">
      <c r="A29" s="3" t="s">
        <v>438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195</v>
      </c>
      <c r="Q29" s="66">
        <v>0</v>
      </c>
    </row>
    <row r="30" spans="1:17" ht="15.75">
      <c r="A30" s="3" t="s">
        <v>439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1300</v>
      </c>
      <c r="Q30" s="66">
        <v>0</v>
      </c>
    </row>
    <row r="31" spans="1:17" ht="15.75">
      <c r="A31" s="3" t="s">
        <v>405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1499</v>
      </c>
      <c r="Q31" s="66">
        <v>0</v>
      </c>
    </row>
    <row r="32" spans="1:17" ht="15.75">
      <c r="A32" s="3" t="s">
        <v>409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36</v>
      </c>
      <c r="Q32" s="66">
        <v>0</v>
      </c>
    </row>
    <row r="33" spans="1:17" ht="15.75">
      <c r="A33" s="3" t="s">
        <v>410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66</v>
      </c>
      <c r="Q33" s="66">
        <v>0</v>
      </c>
    </row>
    <row r="34" spans="1:17" ht="15.75">
      <c r="A34" s="3" t="s">
        <v>411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1154</v>
      </c>
      <c r="Q34" s="66">
        <v>0</v>
      </c>
    </row>
    <row r="35" spans="1:17" ht="15.75">
      <c r="A35" s="3" t="s">
        <v>412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413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130</v>
      </c>
      <c r="Q36" s="66">
        <v>0</v>
      </c>
    </row>
    <row r="37" spans="1:17" ht="15.75">
      <c r="A37" s="3" t="s">
        <v>414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113</v>
      </c>
      <c r="Q37" s="66">
        <v>0</v>
      </c>
    </row>
    <row r="38" spans="1:17" ht="15.75">
      <c r="A38" s="3" t="s">
        <v>406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407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85</v>
      </c>
      <c r="Q39" s="66">
        <v>0</v>
      </c>
    </row>
    <row r="40" spans="1:17" ht="15.75">
      <c r="A40" s="3" t="s">
        <v>408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73</v>
      </c>
      <c r="Q40" s="66">
        <v>0</v>
      </c>
    </row>
    <row r="44" spans="1:15" s="5" customFormat="1" ht="38.25" customHeight="1">
      <c r="A44" s="163" t="s">
        <v>416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417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10" t="s">
        <v>335</v>
      </c>
      <c r="Q46" s="110"/>
      <c r="S46" s="110" t="s">
        <v>415</v>
      </c>
      <c r="T46" s="110"/>
      <c r="U46" s="110"/>
      <c r="W46" s="21" t="s">
        <v>336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10" t="s">
        <v>337</v>
      </c>
      <c r="Q49" s="110"/>
      <c r="S49" s="165" t="s">
        <v>338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445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444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260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252</v>
      </c>
      <c r="P18" s="167" t="s">
        <v>261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262</v>
      </c>
      <c r="Q19" s="10" t="s">
        <v>441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265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272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273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274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275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276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277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278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279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442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443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444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296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252</v>
      </c>
      <c r="P19" s="1" t="s">
        <v>446</v>
      </c>
      <c r="Q19" s="1" t="s">
        <v>447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262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448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296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252</v>
      </c>
      <c r="P19" s="1" t="s">
        <v>356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449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515</v>
      </c>
      <c r="B1" s="69"/>
      <c r="C1" s="69"/>
      <c r="D1" s="68"/>
      <c r="E1" s="69"/>
      <c r="F1" s="69"/>
      <c r="G1" s="69"/>
      <c r="H1" s="69"/>
      <c r="J1" s="70" t="s">
        <v>516</v>
      </c>
      <c r="K1" s="70"/>
      <c r="L1" s="71"/>
      <c r="M1" s="71"/>
      <c r="O1" s="70" t="s">
        <v>517</v>
      </c>
      <c r="P1" s="71"/>
    </row>
    <row r="2" spans="1:16" ht="12.75">
      <c r="A2" s="72" t="s">
        <v>518</v>
      </c>
      <c r="B2" s="72" t="s">
        <v>519</v>
      </c>
      <c r="C2" s="72" t="s">
        <v>520</v>
      </c>
      <c r="D2" s="72" t="s">
        <v>521</v>
      </c>
      <c r="E2" s="72" t="s">
        <v>522</v>
      </c>
      <c r="F2" s="72" t="s">
        <v>523</v>
      </c>
      <c r="G2" s="72" t="s">
        <v>524</v>
      </c>
      <c r="H2" s="72" t="s">
        <v>525</v>
      </c>
      <c r="J2" s="73" t="s">
        <v>526</v>
      </c>
      <c r="K2" s="73" t="s">
        <v>527</v>
      </c>
      <c r="L2" s="73" t="s">
        <v>522</v>
      </c>
      <c r="M2" s="73" t="s">
        <v>528</v>
      </c>
      <c r="O2" s="74" t="s">
        <v>529</v>
      </c>
      <c r="P2" s="74" t="s">
        <v>530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38</v>
      </c>
      <c r="F3" s="75"/>
      <c r="G3" s="75"/>
      <c r="H3" s="76">
        <f>SUM(H4:H11,H12,H14,H105,H112,H114,H123,H411,H429,H432,H441)</f>
        <v>38</v>
      </c>
      <c r="J3" s="5" t="s">
        <v>531</v>
      </c>
      <c r="K3" s="5">
        <v>1</v>
      </c>
      <c r="L3" s="5" t="s">
        <v>532</v>
      </c>
      <c r="M3" s="5" t="s">
        <v>430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533</v>
      </c>
      <c r="H4" s="5">
        <f>IF(LEN(P_1)&lt;&gt;0,0,1)</f>
        <v>1</v>
      </c>
      <c r="J4" s="5" t="s">
        <v>534</v>
      </c>
      <c r="K4" s="5">
        <v>2</v>
      </c>
      <c r="L4" s="5" t="s">
        <v>535</v>
      </c>
      <c r="M4" s="5" t="str">
        <f>IF(P_1=0,"Нет данных",P_1)</f>
        <v>Нет данных</v>
      </c>
      <c r="O4" s="77">
        <f ca="1">TODAY()</f>
        <v>42046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536</v>
      </c>
      <c r="H5" s="5">
        <f>IF(LEN(P_2)&lt;&gt;0,0,1)</f>
        <v>1</v>
      </c>
      <c r="J5" s="5" t="s">
        <v>537</v>
      </c>
      <c r="K5" s="5">
        <v>3</v>
      </c>
      <c r="L5" s="5" t="s">
        <v>538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539</v>
      </c>
      <c r="H6" s="5">
        <f>IF(LEN(P_3)&lt;&gt;0,0,1)</f>
        <v>0</v>
      </c>
      <c r="J6" s="5" t="s">
        <v>540</v>
      </c>
      <c r="K6" s="5">
        <v>4</v>
      </c>
      <c r="L6" s="5" t="s">
        <v>541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542</v>
      </c>
      <c r="H7" s="5">
        <f>IF(LEN(P_4)&lt;&gt;0,0,1)</f>
        <v>1</v>
      </c>
      <c r="J7" s="5" t="s">
        <v>543</v>
      </c>
      <c r="K7" s="5">
        <v>5</v>
      </c>
      <c r="L7" s="5" t="s">
        <v>544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545</v>
      </c>
      <c r="H8" s="5">
        <f>IF(LEN(R_1)&lt;&gt;0,0,1)</f>
        <v>1</v>
      </c>
      <c r="J8" s="78" t="s">
        <v>546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547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548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549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551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552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553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554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555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556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557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558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559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560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561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562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563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564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565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566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567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568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569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570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571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572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573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574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575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576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577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578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579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580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581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582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583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584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585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586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587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588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589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590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591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592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593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594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595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596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597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598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599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600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601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602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603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604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605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606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607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608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609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610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611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612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613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614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615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616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617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618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619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620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621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622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623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624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625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626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627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628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629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630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631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632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633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634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635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636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637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638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639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640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641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642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643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644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645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646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647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648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649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650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651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652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653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654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655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30</v>
      </c>
      <c r="F123" s="75"/>
      <c r="G123" s="75"/>
      <c r="H123" s="75">
        <f>SUM(H124:H410)</f>
        <v>30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656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657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658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659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660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661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662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663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664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665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666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667</v>
      </c>
      <c r="F135" s="85"/>
      <c r="G135" s="85"/>
      <c r="H135" s="85">
        <f>IF('Раздел 6'!AA21=SUM('Раздел 6'!AA22,'Раздел 6'!AA27,'Раздел 6'!AA35,'Раздел 6'!AA36),0,1)</f>
        <v>1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668</v>
      </c>
      <c r="F136" s="85"/>
      <c r="G136" s="85"/>
      <c r="H136" s="85">
        <f>IF('Раздел 6'!AB21=SUM('Раздел 6'!AB22,'Раздел 6'!AB27,'Раздел 6'!AB35,'Раздел 6'!AB36),0,1)</f>
        <v>1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669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670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671</v>
      </c>
      <c r="F139" s="85"/>
      <c r="G139" s="85"/>
      <c r="H139" s="85">
        <f>IF('Раздел 6'!AE21=SUM('Раздел 6'!AE22,'Раздел 6'!AE27,'Раздел 6'!AE35,'Раздел 6'!AE36),0,1)</f>
        <v>1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672</v>
      </c>
      <c r="F140" s="85"/>
      <c r="G140" s="85"/>
      <c r="H140" s="85">
        <f>IF('Раздел 6'!AF21=SUM('Раздел 6'!AF22,'Раздел 6'!AF27,'Раздел 6'!AF35,'Раздел 6'!AF36),0,1)</f>
        <v>1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673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674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675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676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677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678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679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680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681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682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683</v>
      </c>
      <c r="F151" s="85"/>
      <c r="G151" s="85"/>
      <c r="H151" s="85">
        <f>IF('Раздел 6'!AQ21=SUM('Раздел 6'!AQ22,'Раздел 6'!AQ27,'Раздел 6'!AQ35,'Раздел 6'!AQ36),0,1)</f>
        <v>1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684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685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686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687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688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689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691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692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693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694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695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696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697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698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699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700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701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702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703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704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705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706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707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708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709</v>
      </c>
      <c r="F176" s="85"/>
      <c r="G176" s="85"/>
      <c r="H176" s="85">
        <f>IF('Раздел 6'!AM22=SUM('Раздел 6'!AM23:AM26),0,1)</f>
        <v>1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710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711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712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713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714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715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716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717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718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719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720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721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722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0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</v>
      </c>
      <c r="F193" s="85"/>
      <c r="G193" s="85"/>
      <c r="H193" s="85">
        <f>IF('Раздел 6'!AA27=SUM('Раздел 6'!AA28:AA34),0,1)</f>
        <v>1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</v>
      </c>
      <c r="F194" s="85"/>
      <c r="G194" s="85"/>
      <c r="H194" s="85">
        <f>IF('Раздел 6'!AB27=SUM('Раздел 6'!AB28:AB34),0,1)</f>
        <v>1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5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7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8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9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10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11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12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13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</v>
      </c>
      <c r="F204" s="85"/>
      <c r="G204" s="85"/>
      <c r="H204" s="85">
        <f>IF('Раздел 6'!AL27=SUM('Раздел 6'!AL28:AL34),0,1)</f>
        <v>1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</v>
      </c>
      <c r="F205" s="85"/>
      <c r="G205" s="85"/>
      <c r="H205" s="85">
        <f>IF('Раздел 6'!AM27=SUM('Раздел 6'!AM28:AM34),0,1)</f>
        <v>1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16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17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18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19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20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21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22</v>
      </c>
      <c r="F212" s="85"/>
      <c r="G212" s="85"/>
      <c r="H212" s="85">
        <f>IF('Раздел 6'!P21=SUM('Раздел 6'!T21:U21),0,1)</f>
        <v>1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23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24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25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26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27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28</v>
      </c>
      <c r="F218" s="85"/>
      <c r="G218" s="85"/>
      <c r="H218" s="85">
        <f>IF('Раздел 6'!P27=SUM('Раздел 6'!T27:U27),0,1)</f>
        <v>1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29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30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31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32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33</v>
      </c>
      <c r="F223" s="85"/>
      <c r="G223" s="85"/>
      <c r="H223" s="85">
        <f>IF('Раздел 6'!P32=SUM('Раздел 6'!T32:U32),0,1)</f>
        <v>1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35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36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37</v>
      </c>
      <c r="F227" s="85"/>
      <c r="G227" s="85"/>
      <c r="H227" s="85">
        <f>IF('Раздел 6'!P36=SUM('Раздел 6'!T36:U36),0,1)</f>
        <v>1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38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39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40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41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42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43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45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46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47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48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49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50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51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52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53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54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55</v>
      </c>
      <c r="F245" s="85"/>
      <c r="G245" s="85"/>
      <c r="H245" s="85">
        <f>IF('Раздел 6'!P22=SUM('Раздел 6'!AI22:AM22),0,1)</f>
        <v>1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56</v>
      </c>
      <c r="F246" s="85"/>
      <c r="G246" s="85"/>
      <c r="H246" s="85">
        <f>IF('Раздел 6'!P23=SUM('Раздел 6'!AI23:AM23),0,1)</f>
        <v>1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57</v>
      </c>
      <c r="F247" s="85"/>
      <c r="G247" s="85"/>
      <c r="H247" s="85">
        <f>IF('Раздел 6'!P24=SUM('Раздел 6'!AI24:AM24),0,1)</f>
        <v>1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58</v>
      </c>
      <c r="F248" s="85"/>
      <c r="G248" s="85"/>
      <c r="H248" s="85">
        <f>IF('Раздел 6'!P25=SUM('Раздел 6'!AI25:AM25),0,1)</f>
        <v>1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59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60</v>
      </c>
      <c r="F250" s="85"/>
      <c r="G250" s="85"/>
      <c r="H250" s="85">
        <f>IF('Раздел 6'!P27=SUM('Раздел 6'!AI27:AM27),0,1)</f>
        <v>1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61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62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63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64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65</v>
      </c>
      <c r="F255" s="85"/>
      <c r="G255" s="85"/>
      <c r="H255" s="85">
        <f>IF('Раздел 6'!P32=SUM('Раздел 6'!AI32:AM32),0,1)</f>
        <v>1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66</v>
      </c>
      <c r="F256" s="85"/>
      <c r="G256" s="85"/>
      <c r="H256" s="85">
        <f>IF('Раздел 6'!P33=SUM('Раздел 6'!AI33:AM33),0,1)</f>
        <v>1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67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68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69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70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71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72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73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74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75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76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77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78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79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80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81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82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83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84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85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86</v>
      </c>
      <c r="F276" s="85"/>
      <c r="G276" s="85"/>
      <c r="H276" s="85">
        <f>IF('Раздел 6'!P21&gt;=SUM('Раздел 6'!AC21,'Раздел 6'!AE21,'Раздел 6'!AG21,'Раздел 6'!AH21),0,1)</f>
        <v>1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87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88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89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90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91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92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93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94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95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96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97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98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99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100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101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102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103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104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105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106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107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108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109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110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111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112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113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114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115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116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117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118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119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120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121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122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123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124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125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126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127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128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129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130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131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132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133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134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135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136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137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138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139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140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141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142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143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144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145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146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147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148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149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150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151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152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153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154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155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156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157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158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159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160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161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162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163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164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165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166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167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168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169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170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171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172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173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174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175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176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177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178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179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180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181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182</v>
      </c>
      <c r="F372" s="85"/>
      <c r="G372" s="85"/>
      <c r="H372" s="85">
        <f>IF('Раздел 6'!AE36&gt;='Раздел 6'!AF36,0,1)</f>
        <v>1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183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184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185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186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187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188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189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190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191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192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193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194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195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196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197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198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199</v>
      </c>
      <c r="F389" s="85"/>
      <c r="G389" s="85"/>
      <c r="H389" s="85">
        <f>IF('Раздел 6'!AQ21&gt;='Раздел 6'!AR21,0,1)</f>
        <v>1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200</v>
      </c>
      <c r="F390" s="85"/>
      <c r="G390" s="85"/>
      <c r="H390" s="85">
        <f>IF('Раздел 6'!AQ22&gt;='Раздел 6'!AR22,0,1)</f>
        <v>1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201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202</v>
      </c>
      <c r="F392" s="85"/>
      <c r="G392" s="85"/>
      <c r="H392" s="85">
        <f>IF('Раздел 6'!AQ24&gt;='Раздел 6'!AR24,0,1)</f>
        <v>1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203</v>
      </c>
      <c r="F393" s="85"/>
      <c r="G393" s="85"/>
      <c r="H393" s="85">
        <f>IF('Раздел 6'!AQ25&gt;='Раздел 6'!AR25,0,1)</f>
        <v>1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204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205</v>
      </c>
      <c r="F395" s="85"/>
      <c r="G395" s="85"/>
      <c r="H395" s="85">
        <f>IF('Раздел 6'!AQ27&gt;='Раздел 6'!AR27,0,1)</f>
        <v>1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206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207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208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209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210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211</v>
      </c>
      <c r="F401" s="85"/>
      <c r="G401" s="85"/>
      <c r="H401" s="85">
        <f>IF('Раздел 6'!AQ33&gt;='Раздел 6'!AR33,0,1)</f>
        <v>1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212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213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214</v>
      </c>
      <c r="F404" s="85"/>
      <c r="G404" s="85"/>
      <c r="H404" s="85">
        <f>IF('Раздел 6'!AQ36&gt;='Раздел 6'!AR36,0,1)</f>
        <v>1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215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216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217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218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219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220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221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222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223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224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225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226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227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228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229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230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231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232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233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234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235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236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237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238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239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1</v>
      </c>
      <c r="F432" s="80"/>
      <c r="G432" s="80"/>
      <c r="H432" s="80">
        <f>SUM(H433:H440)</f>
        <v>1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240</v>
      </c>
      <c r="H433" s="84">
        <f>IF('Раздел 9'!P21=SUM('Раздел 9'!P22,'Раздел 9'!P31,'Раздел 9'!P38,'Раздел 9'!P39),0,1)</f>
        <v>1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241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242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243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244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245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246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247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250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248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249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690</v>
      </c>
      <c r="H445">
        <f>IF('Раздел 8'!P23-'Раздел 8'!P29=SUM('Раздел 9'!Q21,'Раздел 9'!Q40),0,1)</f>
        <v>0</v>
      </c>
    </row>
    <row r="446" ht="12.75">
      <c r="A446" s="78" t="s">
        <v>550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282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252</v>
      </c>
      <c r="P19" s="1" t="s">
        <v>253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440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255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15.75">
      <c r="A24" s="3" t="s">
        <v>256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/>
    </row>
    <row r="25" spans="1:16" ht="15.75">
      <c r="A25" s="3" t="s">
        <v>257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/>
    </row>
    <row r="26" spans="1:16" ht="25.5">
      <c r="A26" s="3" t="s">
        <v>258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259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284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285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260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252</v>
      </c>
      <c r="P17" s="156" t="s">
        <v>268</v>
      </c>
      <c r="Q17" s="156"/>
      <c r="R17" s="156" t="s">
        <v>261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262</v>
      </c>
      <c r="Q18" s="156" t="s">
        <v>271</v>
      </c>
      <c r="R18" s="156" t="s">
        <v>262</v>
      </c>
      <c r="S18" s="156" t="s">
        <v>263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270</v>
      </c>
      <c r="T19" s="1" t="s">
        <v>269</v>
      </c>
      <c r="U19" s="1" t="s">
        <v>493</v>
      </c>
      <c r="V19" s="1" t="s">
        <v>264</v>
      </c>
      <c r="W19" s="1" t="s">
        <v>450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>
      <c r="A22" s="7" t="s">
        <v>272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273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274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275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276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277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278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279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266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267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489</v>
      </c>
      <c r="O17" s="152"/>
      <c r="P17" s="152"/>
      <c r="Q17" s="152"/>
      <c r="R17" s="152"/>
      <c r="S17" s="152"/>
      <c r="T17" s="152"/>
    </row>
    <row r="18" spans="15:20" ht="12.75">
      <c r="O18" s="157" t="s">
        <v>286</v>
      </c>
      <c r="P18" s="157"/>
      <c r="Q18" s="157"/>
      <c r="R18" s="157"/>
      <c r="S18" s="157"/>
      <c r="T18" s="157"/>
    </row>
    <row r="19" spans="14:20" ht="76.5">
      <c r="N19" s="64"/>
      <c r="O19" s="10" t="s">
        <v>252</v>
      </c>
      <c r="P19" s="10" t="s">
        <v>280</v>
      </c>
      <c r="Q19" s="10" t="s">
        <v>281</v>
      </c>
      <c r="R19" s="10" t="s">
        <v>494</v>
      </c>
      <c r="S19" s="10" t="s">
        <v>508</v>
      </c>
      <c r="T19" s="10" t="s">
        <v>452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262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451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488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295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287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252</v>
      </c>
      <c r="P19" s="1" t="s">
        <v>288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290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291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293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294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495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292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301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302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296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252</v>
      </c>
      <c r="P18" s="156" t="s">
        <v>297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298</v>
      </c>
      <c r="Q19" s="1" t="s">
        <v>299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496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497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/>
      <c r="Q22" s="8"/>
    </row>
    <row r="23" spans="1:17" ht="15.75">
      <c r="A23" s="7" t="s">
        <v>498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/>
      <c r="Q23" s="8"/>
    </row>
    <row r="24" spans="1:17" ht="15.75">
      <c r="A24" s="7" t="s">
        <v>499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/>
      <c r="Q24" s="8"/>
    </row>
    <row r="25" spans="1:17" ht="15.75">
      <c r="A25" s="7" t="s">
        <v>500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300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/>
      <c r="Q26" s="8"/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zoomScalePageLayoutView="0" workbookViewId="0" topLeftCell="A18">
      <selection activeCell="AR22" sqref="AR2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490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354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296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252</v>
      </c>
      <c r="P17" s="156" t="s">
        <v>303</v>
      </c>
      <c r="Q17" s="156" t="s">
        <v>304</v>
      </c>
      <c r="R17" s="159" t="s">
        <v>352</v>
      </c>
      <c r="S17" s="156" t="s">
        <v>512</v>
      </c>
      <c r="T17" s="156" t="s">
        <v>305</v>
      </c>
      <c r="U17" s="156"/>
      <c r="V17" s="156"/>
      <c r="W17" s="156"/>
      <c r="X17" s="156"/>
      <c r="Y17" s="156"/>
      <c r="Z17" s="156"/>
      <c r="AA17" s="156" t="s">
        <v>306</v>
      </c>
      <c r="AB17" s="156"/>
      <c r="AC17" s="156" t="s">
        <v>307</v>
      </c>
      <c r="AD17" s="156"/>
      <c r="AE17" s="156"/>
      <c r="AF17" s="156"/>
      <c r="AG17" s="156"/>
      <c r="AH17" s="156"/>
      <c r="AI17" s="156" t="s">
        <v>454</v>
      </c>
      <c r="AJ17" s="156"/>
      <c r="AK17" s="156"/>
      <c r="AL17" s="156"/>
      <c r="AM17" s="156"/>
      <c r="AN17" s="156" t="s">
        <v>453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308</v>
      </c>
      <c r="U18" s="156"/>
      <c r="V18" s="156" t="s">
        <v>309</v>
      </c>
      <c r="W18" s="156" t="s">
        <v>310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311</v>
      </c>
      <c r="U19" s="1" t="s">
        <v>312</v>
      </c>
      <c r="V19" s="156"/>
      <c r="W19" s="1" t="s">
        <v>313</v>
      </c>
      <c r="X19" s="1" t="s">
        <v>314</v>
      </c>
      <c r="Y19" s="1" t="s">
        <v>315</v>
      </c>
      <c r="Z19" s="1" t="s">
        <v>316</v>
      </c>
      <c r="AA19" s="1" t="s">
        <v>298</v>
      </c>
      <c r="AB19" s="1" t="s">
        <v>341</v>
      </c>
      <c r="AC19" s="1" t="s">
        <v>317</v>
      </c>
      <c r="AD19" s="1" t="s">
        <v>339</v>
      </c>
      <c r="AE19" s="1" t="s">
        <v>318</v>
      </c>
      <c r="AF19" s="1" t="s">
        <v>340</v>
      </c>
      <c r="AG19" s="1" t="s">
        <v>319</v>
      </c>
      <c r="AH19" s="1" t="s">
        <v>320</v>
      </c>
      <c r="AI19" s="1" t="s">
        <v>321</v>
      </c>
      <c r="AJ19" s="1" t="s">
        <v>322</v>
      </c>
      <c r="AK19" s="1" t="s">
        <v>323</v>
      </c>
      <c r="AL19" s="1" t="s">
        <v>324</v>
      </c>
      <c r="AM19" s="1" t="s">
        <v>501</v>
      </c>
      <c r="AN19" s="1" t="s">
        <v>353</v>
      </c>
      <c r="AO19" s="1" t="s">
        <v>325</v>
      </c>
      <c r="AP19" s="1" t="s">
        <v>456</v>
      </c>
      <c r="AQ19" s="1" t="s">
        <v>455</v>
      </c>
      <c r="AR19" s="1" t="s">
        <v>502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342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18</v>
      </c>
      <c r="Q21" s="8">
        <v>0</v>
      </c>
      <c r="R21" s="8">
        <v>18</v>
      </c>
      <c r="S21" s="8">
        <v>15</v>
      </c>
      <c r="T21" s="8">
        <v>5</v>
      </c>
      <c r="U21" s="8">
        <v>17</v>
      </c>
      <c r="V21" s="8">
        <v>5</v>
      </c>
      <c r="W21" s="8">
        <v>4</v>
      </c>
      <c r="X21" s="8">
        <v>2</v>
      </c>
      <c r="Y21" s="8"/>
      <c r="Z21" s="8">
        <v>12</v>
      </c>
      <c r="AA21" s="8">
        <v>4</v>
      </c>
      <c r="AB21" s="8">
        <v>4</v>
      </c>
      <c r="AC21" s="8">
        <v>11</v>
      </c>
      <c r="AD21" s="8">
        <v>7</v>
      </c>
      <c r="AE21" s="8">
        <v>3</v>
      </c>
      <c r="AF21" s="8">
        <v>1</v>
      </c>
      <c r="AG21" s="8">
        <v>1</v>
      </c>
      <c r="AH21" s="8">
        <v>4</v>
      </c>
      <c r="AI21" s="8"/>
      <c r="AJ21" s="8"/>
      <c r="AK21" s="8">
        <v>1</v>
      </c>
      <c r="AL21" s="8">
        <v>2</v>
      </c>
      <c r="AM21" s="8">
        <v>15</v>
      </c>
      <c r="AN21" s="8"/>
      <c r="AO21" s="8"/>
      <c r="AP21" s="8">
        <v>18</v>
      </c>
      <c r="AQ21" s="8">
        <v>9</v>
      </c>
      <c r="AR21" s="8">
        <v>10</v>
      </c>
    </row>
    <row r="22" spans="1:44" ht="30" customHeight="1">
      <c r="A22" s="7" t="s">
        <v>326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4</v>
      </c>
      <c r="Q22" s="8">
        <v>0</v>
      </c>
      <c r="R22" s="8">
        <v>4</v>
      </c>
      <c r="S22" s="8">
        <v>2</v>
      </c>
      <c r="T22" s="8">
        <v>0</v>
      </c>
      <c r="U22" s="8">
        <v>4</v>
      </c>
      <c r="V22" s="8">
        <v>2</v>
      </c>
      <c r="W22" s="8">
        <v>1</v>
      </c>
      <c r="X22" s="8"/>
      <c r="Y22" s="8"/>
      <c r="Z22" s="8">
        <v>3</v>
      </c>
      <c r="AA22" s="8">
        <v>0</v>
      </c>
      <c r="AB22" s="8">
        <v>0</v>
      </c>
      <c r="AC22" s="8">
        <v>3</v>
      </c>
      <c r="AD22" s="8">
        <v>2</v>
      </c>
      <c r="AE22" s="8">
        <v>1</v>
      </c>
      <c r="AF22" s="8"/>
      <c r="AG22" s="8"/>
      <c r="AH22" s="8"/>
      <c r="AI22" s="8"/>
      <c r="AJ22" s="8"/>
      <c r="AK22" s="8"/>
      <c r="AL22" s="8">
        <v>1</v>
      </c>
      <c r="AM22" s="8">
        <v>2</v>
      </c>
      <c r="AN22" s="8"/>
      <c r="AO22" s="8"/>
      <c r="AP22" s="8">
        <v>4</v>
      </c>
      <c r="AQ22" s="8">
        <v>1</v>
      </c>
      <c r="AR22" s="8">
        <v>2</v>
      </c>
    </row>
    <row r="23" spans="1:44" ht="30" customHeight="1">
      <c r="A23" s="7" t="s">
        <v>343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1</v>
      </c>
      <c r="X23" s="8"/>
      <c r="Y23" s="8"/>
      <c r="Z23" s="8"/>
      <c r="AA23" s="8">
        <v>0</v>
      </c>
      <c r="AB23" s="8">
        <v>0</v>
      </c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>
        <v>1</v>
      </c>
      <c r="AQ23" s="8">
        <v>1</v>
      </c>
      <c r="AR23" s="8"/>
    </row>
    <row r="24" spans="1:44" ht="19.5" customHeight="1">
      <c r="A24" s="7" t="s">
        <v>344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1</v>
      </c>
      <c r="T24" s="8">
        <v>0</v>
      </c>
      <c r="U24" s="8">
        <v>2</v>
      </c>
      <c r="V24" s="8">
        <v>1</v>
      </c>
      <c r="W24" s="8"/>
      <c r="X24" s="8"/>
      <c r="Y24" s="8"/>
      <c r="Z24" s="8">
        <v>2</v>
      </c>
      <c r="AA24" s="8">
        <v>0</v>
      </c>
      <c r="AB24" s="8">
        <v>0</v>
      </c>
      <c r="AC24" s="8">
        <v>1</v>
      </c>
      <c r="AD24" s="8">
        <v>1</v>
      </c>
      <c r="AE24" s="8">
        <v>1</v>
      </c>
      <c r="AF24" s="8"/>
      <c r="AG24" s="8"/>
      <c r="AH24" s="8"/>
      <c r="AI24" s="8"/>
      <c r="AJ24" s="8"/>
      <c r="AK24" s="8"/>
      <c r="AL24" s="8">
        <v>1</v>
      </c>
      <c r="AM24" s="8"/>
      <c r="AN24" s="8"/>
      <c r="AO24" s="8"/>
      <c r="AP24" s="8">
        <v>2</v>
      </c>
      <c r="AQ24" s="8"/>
      <c r="AR24" s="8">
        <v>1</v>
      </c>
    </row>
    <row r="25" spans="1:44" ht="19.5" customHeight="1">
      <c r="A25" s="7" t="s">
        <v>327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/>
      <c r="X25" s="8"/>
      <c r="Y25" s="8"/>
      <c r="Z25" s="8">
        <v>1</v>
      </c>
      <c r="AA25" s="8">
        <v>0</v>
      </c>
      <c r="AB25" s="8">
        <v>0</v>
      </c>
      <c r="AC25" s="8">
        <v>1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>
        <v>1</v>
      </c>
      <c r="AQ25" s="8"/>
      <c r="AR25" s="8">
        <v>1</v>
      </c>
    </row>
    <row r="26" spans="1:44" ht="19.5" customHeight="1">
      <c r="A26" s="7" t="s">
        <v>328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/>
      <c r="X26" s="8"/>
      <c r="Y26" s="8"/>
      <c r="Z26" s="8"/>
      <c r="AA26" s="8">
        <v>0</v>
      </c>
      <c r="AB26" s="8">
        <v>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345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7</v>
      </c>
      <c r="Q27" s="8">
        <v>0</v>
      </c>
      <c r="R27" s="8">
        <v>7</v>
      </c>
      <c r="S27" s="8">
        <v>6</v>
      </c>
      <c r="T27" s="8">
        <v>3</v>
      </c>
      <c r="U27" s="8">
        <v>6</v>
      </c>
      <c r="V27" s="8">
        <v>1</v>
      </c>
      <c r="W27" s="8">
        <v>3</v>
      </c>
      <c r="X27" s="8">
        <v>2</v>
      </c>
      <c r="Y27" s="8"/>
      <c r="Z27" s="8">
        <v>2</v>
      </c>
      <c r="AA27" s="8">
        <v>0</v>
      </c>
      <c r="AB27" s="8">
        <v>0</v>
      </c>
      <c r="AC27" s="8">
        <v>6</v>
      </c>
      <c r="AD27" s="8">
        <v>5</v>
      </c>
      <c r="AE27" s="8">
        <v>1</v>
      </c>
      <c r="AF27" s="8">
        <v>1</v>
      </c>
      <c r="AG27" s="8"/>
      <c r="AH27" s="8"/>
      <c r="AI27" s="8"/>
      <c r="AJ27" s="8"/>
      <c r="AK27" s="8">
        <v>1</v>
      </c>
      <c r="AL27" s="8">
        <v>1</v>
      </c>
      <c r="AM27" s="8">
        <v>6</v>
      </c>
      <c r="AN27" s="8"/>
      <c r="AO27" s="8"/>
      <c r="AP27" s="8">
        <v>7</v>
      </c>
      <c r="AQ27" s="8">
        <v>2</v>
      </c>
      <c r="AR27" s="8">
        <v>3</v>
      </c>
    </row>
    <row r="28" spans="1:44" ht="30" customHeight="1">
      <c r="A28" s="24" t="s">
        <v>346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/>
      <c r="X28" s="8"/>
      <c r="Y28" s="8"/>
      <c r="Z28" s="8"/>
      <c r="AA28" s="8">
        <v>0</v>
      </c>
      <c r="AB28" s="8">
        <v>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347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/>
      <c r="X29" s="8"/>
      <c r="Y29" s="8"/>
      <c r="Z29" s="8"/>
      <c r="AA29" s="8">
        <v>0</v>
      </c>
      <c r="AB29" s="8">
        <v>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348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/>
      <c r="X30" s="8"/>
      <c r="Y30" s="8"/>
      <c r="Z30" s="8"/>
      <c r="AA30" s="8">
        <v>0</v>
      </c>
      <c r="AB30" s="8">
        <v>0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329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/>
      <c r="X31" s="8"/>
      <c r="Y31" s="8"/>
      <c r="Z31" s="8"/>
      <c r="AA31" s="8">
        <v>0</v>
      </c>
      <c r="AB31" s="8">
        <v>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349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6</v>
      </c>
      <c r="Q32" s="8">
        <v>0</v>
      </c>
      <c r="R32" s="8">
        <v>6</v>
      </c>
      <c r="S32" s="8">
        <v>5</v>
      </c>
      <c r="T32" s="8">
        <v>3</v>
      </c>
      <c r="U32" s="8">
        <v>5</v>
      </c>
      <c r="V32" s="8">
        <v>0</v>
      </c>
      <c r="W32" s="8">
        <v>3</v>
      </c>
      <c r="X32" s="8">
        <v>1</v>
      </c>
      <c r="Y32" s="8"/>
      <c r="Z32" s="8">
        <v>2</v>
      </c>
      <c r="AA32" s="8">
        <v>2</v>
      </c>
      <c r="AB32" s="8">
        <v>2</v>
      </c>
      <c r="AC32" s="8">
        <v>5</v>
      </c>
      <c r="AD32" s="8">
        <v>4</v>
      </c>
      <c r="AE32" s="8">
        <v>1</v>
      </c>
      <c r="AF32" s="8">
        <v>1</v>
      </c>
      <c r="AG32" s="8"/>
      <c r="AH32" s="8"/>
      <c r="AI32" s="8"/>
      <c r="AJ32" s="8"/>
      <c r="AK32" s="8">
        <v>1</v>
      </c>
      <c r="AL32" s="8"/>
      <c r="AM32" s="8"/>
      <c r="AN32" s="8"/>
      <c r="AO32" s="8"/>
      <c r="AP32" s="8">
        <v>6</v>
      </c>
      <c r="AQ32" s="8">
        <v>2</v>
      </c>
      <c r="AR32" s="8">
        <v>2</v>
      </c>
    </row>
    <row r="33" spans="1:44" ht="19.5" customHeight="1">
      <c r="A33" s="25" t="s">
        <v>350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/>
      <c r="X33" s="8">
        <v>1</v>
      </c>
      <c r="Y33" s="8"/>
      <c r="Z33" s="8"/>
      <c r="AA33" s="8">
        <v>0</v>
      </c>
      <c r="AB33" s="8">
        <v>0</v>
      </c>
      <c r="AC33" s="8">
        <v>1</v>
      </c>
      <c r="AD33" s="8">
        <v>1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>
        <v>1</v>
      </c>
      <c r="AQ33" s="8"/>
      <c r="AR33" s="8">
        <v>1</v>
      </c>
    </row>
    <row r="34" spans="1:44" ht="19.5" customHeight="1">
      <c r="A34" s="26" t="s">
        <v>330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/>
      <c r="X34" s="8"/>
      <c r="Y34" s="8"/>
      <c r="Z34" s="8"/>
      <c r="AA34" s="8">
        <v>0</v>
      </c>
      <c r="AB34" s="8">
        <v>0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351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/>
      <c r="X35" s="8"/>
      <c r="Y35" s="8"/>
      <c r="Z35" s="8"/>
      <c r="AA35" s="8">
        <v>0</v>
      </c>
      <c r="AB35" s="8">
        <v>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331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7</v>
      </c>
      <c r="Q36" s="8">
        <v>0</v>
      </c>
      <c r="R36" s="8">
        <v>7</v>
      </c>
      <c r="S36" s="8">
        <v>7</v>
      </c>
      <c r="T36" s="8">
        <v>2</v>
      </c>
      <c r="U36" s="8">
        <v>7</v>
      </c>
      <c r="V36" s="8">
        <v>2</v>
      </c>
      <c r="W36" s="8"/>
      <c r="X36" s="8"/>
      <c r="Y36" s="8"/>
      <c r="Z36" s="8">
        <v>7</v>
      </c>
      <c r="AA36" s="8">
        <v>2</v>
      </c>
      <c r="AB36" s="8">
        <v>2</v>
      </c>
      <c r="AC36" s="8">
        <v>2</v>
      </c>
      <c r="AD36" s="8"/>
      <c r="AE36" s="8"/>
      <c r="AF36" s="8">
        <v>1</v>
      </c>
      <c r="AG36" s="8">
        <v>1</v>
      </c>
      <c r="AH36" s="8">
        <v>4</v>
      </c>
      <c r="AI36" s="8"/>
      <c r="AJ36" s="8"/>
      <c r="AK36" s="8"/>
      <c r="AL36" s="8"/>
      <c r="AM36" s="8">
        <v>7</v>
      </c>
      <c r="AN36" s="8"/>
      <c r="AO36" s="8"/>
      <c r="AP36" s="8">
        <v>7</v>
      </c>
      <c r="AQ36" s="8"/>
      <c r="AR36" s="8">
        <v>5</v>
      </c>
    </row>
    <row r="37" spans="1:43" ht="60" customHeight="1">
      <c r="A37" s="17" t="s">
        <v>355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332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333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334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509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510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511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458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296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252</v>
      </c>
      <c r="P19" s="1" t="s">
        <v>356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357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/>
    </row>
    <row r="22" spans="1:16" ht="15.75">
      <c r="A22" s="7" t="s">
        <v>358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/>
    </row>
    <row r="23" spans="1:16" ht="15.75">
      <c r="A23" s="7" t="s">
        <v>459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359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460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461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360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361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>
      <c r="A29" s="7" t="s">
        <v>362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>
      <c r="A30" s="7" t="s">
        <v>363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>
      <c r="A31" s="7" t="s">
        <v>364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>
      <c r="A32" s="7" t="s">
        <v>462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463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>
      <c r="A34" s="7" t="s">
        <v>365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>
      <c r="A35" s="7" t="s">
        <v>366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464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367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368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369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465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>
      <c r="A41" s="7" t="s">
        <v>466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370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>
      <c r="A43" s="7" t="s">
        <v>371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372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>
      <c r="A45" s="7" t="s">
        <v>371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373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>
      <c r="A47" s="7" t="s">
        <v>374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/>
    </row>
    <row r="48" spans="1:16" ht="15.75">
      <c r="A48" s="7" t="s">
        <v>375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/>
    </row>
    <row r="49" spans="1:16" ht="15.75">
      <c r="A49" s="7" t="s">
        <v>376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>
      <c r="A50" s="7" t="s">
        <v>467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>
      <c r="A51" s="7" t="s">
        <v>505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>
      <c r="A52" s="7" t="s">
        <v>377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468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>
      <c r="A54" s="7" t="s">
        <v>469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378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470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/>
    </row>
    <row r="57" spans="1:16" ht="25.5">
      <c r="A57" s="7" t="s">
        <v>379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380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471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472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473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>
      <c r="A62" s="7" t="s">
        <v>474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381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/>
    </row>
    <row r="64" spans="1:16" ht="25.5">
      <c r="A64" s="7" t="s">
        <v>382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>
      <c r="A65" s="7" t="s">
        <v>383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384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475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>
      <c r="A68" s="7" t="s">
        <v>476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>
      <c r="A69" s="7" t="s">
        <v>477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>
      <c r="A70" s="7" t="s">
        <v>478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>
      <c r="A71" s="7" t="s">
        <v>479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>
      <c r="A72" s="7" t="s">
        <v>480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385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/>
    </row>
    <row r="74" spans="1:16" ht="15.75">
      <c r="A74" s="7" t="s">
        <v>386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/>
    </row>
    <row r="75" spans="1:16" ht="15.75">
      <c r="A75" s="7" t="s">
        <v>481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>
      <c r="A76" s="7" t="s">
        <v>387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>
      <c r="A77" s="7" t="s">
        <v>482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>
      <c r="A78" s="7" t="s">
        <v>388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/>
    </row>
    <row r="79" spans="1:16" ht="15.75">
      <c r="A79" s="7" t="s">
        <v>389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/>
    </row>
    <row r="80" spans="1:16" ht="15.75">
      <c r="A80" s="7" t="s">
        <v>390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>
      <c r="A81" s="67" t="s">
        <v>483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>
      <c r="A82" s="7" t="s">
        <v>506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>
      <c r="A83" s="7" t="s">
        <v>391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/>
    </row>
    <row r="84" spans="1:16" ht="15.75">
      <c r="A84" s="7" t="s">
        <v>392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/>
    </row>
    <row r="85" spans="1:16" ht="15.75" customHeight="1">
      <c r="A85" s="7" t="s">
        <v>484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>
      <c r="A86" s="7" t="s">
        <v>507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491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401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287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252</v>
      </c>
      <c r="P19" s="1" t="s">
        <v>492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393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7568</v>
      </c>
    </row>
    <row r="22" spans="1:16" ht="15.75">
      <c r="A22" s="7" t="s">
        <v>394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7568</v>
      </c>
    </row>
    <row r="23" spans="1:16" ht="15.75">
      <c r="A23" s="7" t="s">
        <v>395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396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397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398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400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457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</dc:creator>
  <cp:keywords/>
  <dc:description/>
  <cp:lastModifiedBy>Евгения</cp:lastModifiedBy>
  <cp:lastPrinted>2012-08-08T09:31:46Z</cp:lastPrinted>
  <dcterms:created xsi:type="dcterms:W3CDTF">2009-09-17T07:17:02Z</dcterms:created>
  <dcterms:modified xsi:type="dcterms:W3CDTF">2015-02-11T13:31:51Z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